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770" windowWidth="15075" windowHeight="9210"/>
  </bookViews>
  <sheets>
    <sheet name="Plan FP_plus_ aktywiz rodzicow" sheetId="38" r:id="rId1"/>
  </sheet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hh" localSheetId="0">#REF!</definedName>
    <definedName name="hh">#REF!</definedName>
    <definedName name="_xlnm.Print_Area" localSheetId="0">'Plan FP_plus_ aktywiz rodzicow'!$A$2:$F$97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s" localSheetId="0">#REF!</definedName>
    <definedName name="s">#REF!</definedName>
    <definedName name="ss" localSheetId="0">#REF!</definedName>
    <definedName name="ss">#REF!</definedName>
    <definedName name="_xlnm.Print_Titles" localSheetId="0">'Plan FP_plus_ aktywiz rodzicow'!$11:$13</definedName>
    <definedName name="wersja" localSheetId="0">#REF!</definedName>
    <definedName name="wersja">#REF!</definedName>
  </definedNames>
  <calcPr calcId="162913"/>
</workbook>
</file>

<file path=xl/calcChain.xml><?xml version="1.0" encoding="utf-8"?>
<calcChain xmlns="http://schemas.openxmlformats.org/spreadsheetml/2006/main">
  <c r="H83" i="38" l="1"/>
  <c r="G83" i="38"/>
  <c r="F83" i="38"/>
  <c r="E83" i="38"/>
  <c r="D83" i="38"/>
  <c r="C83" i="38"/>
  <c r="H79" i="38"/>
  <c r="G79" i="38"/>
  <c r="F79" i="38"/>
  <c r="E79" i="38"/>
  <c r="D79" i="38"/>
  <c r="C79" i="38"/>
  <c r="H66" i="38"/>
  <c r="G66" i="38"/>
  <c r="F66" i="38"/>
  <c r="E66" i="38"/>
  <c r="D66" i="38"/>
  <c r="C66" i="38"/>
  <c r="H51" i="38"/>
  <c r="G51" i="38"/>
  <c r="F51" i="38"/>
  <c r="E51" i="38"/>
  <c r="D51" i="38"/>
  <c r="C51" i="38"/>
  <c r="H45" i="38"/>
  <c r="G45" i="38"/>
  <c r="F45" i="38"/>
  <c r="E45" i="38"/>
  <c r="D45" i="38"/>
  <c r="C45" i="38"/>
  <c r="H40" i="38"/>
  <c r="H39" i="38" s="1"/>
  <c r="G40" i="38"/>
  <c r="F40" i="38"/>
  <c r="F39" i="38" s="1"/>
  <c r="E40" i="38"/>
  <c r="E39" i="38" s="1"/>
  <c r="D40" i="38"/>
  <c r="D39" i="38" s="1"/>
  <c r="C40" i="38"/>
  <c r="G39" i="38"/>
  <c r="C39" i="38"/>
  <c r="H35" i="38"/>
  <c r="G35" i="38"/>
  <c r="F35" i="38"/>
  <c r="E35" i="38"/>
  <c r="D35" i="38"/>
  <c r="C35" i="38"/>
  <c r="H32" i="38"/>
  <c r="G32" i="38"/>
  <c r="F32" i="38"/>
  <c r="E32" i="38"/>
  <c r="D32" i="38"/>
  <c r="C32" i="38"/>
  <c r="H28" i="38"/>
  <c r="G28" i="38"/>
  <c r="F28" i="38"/>
  <c r="E28" i="38"/>
  <c r="D28" i="38"/>
  <c r="C28" i="38"/>
  <c r="H23" i="38"/>
  <c r="G23" i="38"/>
  <c r="G22" i="38" s="1"/>
  <c r="G14" i="38" s="1"/>
  <c r="F23" i="38"/>
  <c r="E23" i="38"/>
  <c r="D23" i="38"/>
  <c r="C23" i="38"/>
  <c r="C22" i="38" s="1"/>
  <c r="C14" i="38" s="1"/>
  <c r="D22" i="38" l="1"/>
  <c r="D14" i="38" s="1"/>
  <c r="H22" i="38"/>
  <c r="H14" i="38" s="1"/>
  <c r="E22" i="38"/>
  <c r="E14" i="38" s="1"/>
  <c r="F22" i="38"/>
  <c r="F14" i="38" s="1"/>
</calcChain>
</file>

<file path=xl/sharedStrings.xml><?xml version="1.0" encoding="utf-8"?>
<sst xmlns="http://schemas.openxmlformats.org/spreadsheetml/2006/main" count="186" uniqueCount="177">
  <si>
    <t>Część</t>
  </si>
  <si>
    <t>Dział</t>
  </si>
  <si>
    <t>Rozdział</t>
  </si>
  <si>
    <r>
      <t xml:space="preserve">Część </t>
    </r>
    <r>
      <rPr>
        <b/>
        <sz val="10"/>
        <rFont val="Arial CE"/>
        <family val="2"/>
        <charset val="238"/>
      </rPr>
      <t>A</t>
    </r>
  </si>
  <si>
    <t>Lp.</t>
  </si>
  <si>
    <t>Treść</t>
  </si>
  <si>
    <t>Zadania wynikające z ustawy tworzącej fundusz celowy</t>
  </si>
  <si>
    <t>1.</t>
  </si>
  <si>
    <t>Zasiłki dla bezrobotnych</t>
  </si>
  <si>
    <t>2.</t>
  </si>
  <si>
    <t>Zasiłki przedemerytalne i świadczenia przedemerytalne</t>
  </si>
  <si>
    <t>3.</t>
  </si>
  <si>
    <t>Dodatki aktywizacyjne</t>
  </si>
  <si>
    <t>4.</t>
  </si>
  <si>
    <t>Świadczenia integracyjne</t>
  </si>
  <si>
    <t>5.</t>
  </si>
  <si>
    <t>- roboty publiczne</t>
  </si>
  <si>
    <t xml:space="preserve">- stypendia </t>
  </si>
  <si>
    <t>- opieka nad dzieckiem lub osobą zależną</t>
  </si>
  <si>
    <t>- badania lekarskie bezrobotnych</t>
  </si>
  <si>
    <t>6.</t>
  </si>
  <si>
    <t>Wynagrodzenia, składki,  dodatki do wynagrodzeń oraz odpisy na zakładowy fundusz świadczeń socjalnych</t>
  </si>
  <si>
    <t>6.1</t>
  </si>
  <si>
    <t>6.2</t>
  </si>
  <si>
    <t>6.3</t>
  </si>
  <si>
    <t>7.</t>
  </si>
  <si>
    <t>Pozostałe zadania</t>
  </si>
  <si>
    <t>7.1</t>
  </si>
  <si>
    <t>7.2</t>
  </si>
  <si>
    <t>7.3</t>
  </si>
  <si>
    <t>8.</t>
  </si>
  <si>
    <t>2.1</t>
  </si>
  <si>
    <t>31          Praca</t>
  </si>
  <si>
    <t>853        Pozostałe zadania w zakresie polityki społecznej</t>
  </si>
  <si>
    <t>1.1</t>
  </si>
  <si>
    <t>- przygotowanie zawodowe dorosłych</t>
  </si>
  <si>
    <t>- projekty pilotażowe</t>
  </si>
  <si>
    <t>- szkolenia</t>
  </si>
  <si>
    <t>- prace interwencyjne</t>
  </si>
  <si>
    <t>- koszty przejazdów, zakwaterowania i wyżywienia</t>
  </si>
  <si>
    <t>- studia podyplomowe</t>
  </si>
  <si>
    <t>85322    Fundusz Pracy</t>
  </si>
  <si>
    <t>- elementy specyficzne programów specjalnych</t>
  </si>
  <si>
    <t>- umorzenia pożyczek</t>
  </si>
  <si>
    <t>I</t>
  </si>
  <si>
    <t>- Krajowy Fundusz Szkoleniowy</t>
  </si>
  <si>
    <t>- grant na telepracę</t>
  </si>
  <si>
    <t>6.2.1</t>
  </si>
  <si>
    <t>6.2.2</t>
  </si>
  <si>
    <t>6.2.3</t>
  </si>
  <si>
    <t>6.3.1</t>
  </si>
  <si>
    <t>6.3.2</t>
  </si>
  <si>
    <t>6.4</t>
  </si>
  <si>
    <t>6.4.1</t>
  </si>
  <si>
    <t>6.4.2</t>
  </si>
  <si>
    <t>6.5</t>
  </si>
  <si>
    <t>6.6</t>
  </si>
  <si>
    <t>6.7</t>
  </si>
  <si>
    <t>6.7.1</t>
  </si>
  <si>
    <t>6.7.2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</si>
  <si>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</si>
  <si>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</si>
  <si>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</si>
  <si>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</si>
  <si>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</si>
  <si>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</si>
  <si>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</si>
  <si>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</si>
  <si>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</si>
  <si>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</si>
  <si>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</si>
  <si>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</si>
  <si>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</si>
  <si>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</si>
  <si>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</si>
  <si>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</si>
  <si>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</si>
  <si>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8.1</t>
  </si>
  <si>
    <t>8.2</t>
  </si>
  <si>
    <t>8.3</t>
  </si>
  <si>
    <t>8.4</t>
  </si>
  <si>
    <t>8.5</t>
  </si>
  <si>
    <t>8.6</t>
  </si>
  <si>
    <t>8.7</t>
  </si>
  <si>
    <t>8.9</t>
  </si>
  <si>
    <t>8.10</t>
  </si>
  <si>
    <t>8.11</t>
  </si>
  <si>
    <t>8.12</t>
  </si>
  <si>
    <t>8.13</t>
  </si>
  <si>
    <t>9.</t>
  </si>
  <si>
    <t>Projekt planu                  na 2018 r.</t>
  </si>
  <si>
    <t>FUNDUSZ PRACY</t>
  </si>
  <si>
    <t>Nazwa funduszu</t>
  </si>
  <si>
    <t>6.28</t>
  </si>
  <si>
    <t xml:space="preserve">- świadczenie aktywizacyjne </t>
  </si>
  <si>
    <t>- koszty związane ze specjalizacją oraz realizacją staży  podyplomowych lekarzy, lekarzy dentystów, pielęgniarek i położnych</t>
  </si>
  <si>
    <t>- dofinansowanie pracodawcom kosztów kształcenia młodocianych pracowników</t>
  </si>
  <si>
    <t>- refundacja składek na ubezpieczenia społeczne za zatrudnionych bezrobotnych</t>
  </si>
  <si>
    <t xml:space="preserve">    - w tym koszty obsługi</t>
  </si>
  <si>
    <t xml:space="preserve">    - w tym składki na ubezpieczenia społeczne</t>
  </si>
  <si>
    <t>- dofinansowanie wynagrodzenia za zatrudnienie osoby  bezrobotnej powyżej 50 r.ż.</t>
  </si>
  <si>
    <t>- środki na zadania realizowane przez  BGK</t>
  </si>
  <si>
    <t>Projekt planu                  na 2019 r.</t>
  </si>
  <si>
    <t>- bon zatrudnieniowy</t>
  </si>
  <si>
    <t>- bon na zasiedlenie</t>
  </si>
  <si>
    <t>6.29</t>
  </si>
  <si>
    <t>- refundacja wynagrodzeń młodocianych pracowników</t>
  </si>
  <si>
    <t>- zlecanie działań aktywizacyjnych (WUP)</t>
  </si>
  <si>
    <t xml:space="preserve"> - koszty związane z udziałem publicznych służb zatrudnienia w działaniach współfinansowanych z budżetu UE</t>
  </si>
  <si>
    <t>6.1.1</t>
  </si>
  <si>
    <t>6.1.2</t>
  </si>
  <si>
    <t>6.1.3</t>
  </si>
  <si>
    <t>6.6.1</t>
  </si>
  <si>
    <t>6.6.1.1</t>
  </si>
  <si>
    <t>6.6.1.2</t>
  </si>
  <si>
    <t>6.6.2</t>
  </si>
  <si>
    <t>6.7.3</t>
  </si>
  <si>
    <t>6.1.4</t>
  </si>
  <si>
    <t>6.6.1.3</t>
  </si>
  <si>
    <t>- refundacja wynagrodzeń skierowanych bezrobotnych do 30 roku życia</t>
  </si>
  <si>
    <t>Koszty inwestycyjne i  koszty zakupów inwestycyjnych dla publicznych służb zatrudnienia oraz ochotniczych hufców pracy</t>
  </si>
  <si>
    <t>8.8</t>
  </si>
  <si>
    <t>Projekt planu                  na 2020 r.</t>
  </si>
  <si>
    <t>6.8</t>
  </si>
  <si>
    <t>6.9</t>
  </si>
  <si>
    <t>6.10.1</t>
  </si>
  <si>
    <t>6.10.2</t>
  </si>
  <si>
    <t>6.22.1</t>
  </si>
  <si>
    <t>6.22.2</t>
  </si>
  <si>
    <t>- prace społecznie użyteczne (w tym PAI)</t>
  </si>
  <si>
    <t>6.28.1</t>
  </si>
  <si>
    <t>6.28.2</t>
  </si>
  <si>
    <t>- stypendia w okresie szkolenia bezrobotnych</t>
  </si>
  <si>
    <t>- składki na ubezpieczenia społeczne od stypendiów</t>
  </si>
  <si>
    <t>- koszty szkolenia</t>
  </si>
  <si>
    <t>- koszty bonu</t>
  </si>
  <si>
    <t>- koszty studiów podyplomowych</t>
  </si>
  <si>
    <t>- wynagrodzenia</t>
  </si>
  <si>
    <t>- składki na ubezpieczenia społeczne</t>
  </si>
  <si>
    <t>- w okresie odbywania stażu</t>
  </si>
  <si>
    <t xml:space="preserve">- składki na ubezpieczenia społeczne </t>
  </si>
  <si>
    <t>- koszty bonu i premii dla pracodawcy</t>
  </si>
  <si>
    <t>- w okresie  nauki</t>
  </si>
  <si>
    <t>- stypendia</t>
  </si>
  <si>
    <t>- składki na ubezpieczenie społeczne</t>
  </si>
  <si>
    <t>- koszty przygotowania zawodowego dorosłych</t>
  </si>
  <si>
    <t>- refundacja kosztów  wyposażenia lub doposażenia stanowisk pracy, w tym:</t>
  </si>
  <si>
    <t>- koszty zakupów inwestycyjnych</t>
  </si>
  <si>
    <t>- jednorazowe środki na  podjęcie działalności gospodarczej</t>
  </si>
  <si>
    <t>- koszty związane z koordynacją przez asystenta rodziny zadań określonych w art.. 8 ust. 2 ustawy o wsparciu kobiet w ciąży i rodzin "Za życiem"</t>
  </si>
  <si>
    <t>- wynagrodzenia, składki pracowników wojewódzkich urzędów pracy oraz odpisy na zakładowy fundusz świadczeń socjalnych</t>
  </si>
  <si>
    <t xml:space="preserve">- wynagrodzenia i składki pracowników powiatowych urzędów pracy </t>
  </si>
  <si>
    <t>- dodatki do wynagrodzeń dla pracowników wojewódzkich i powiatowych urzędów pracy oraz ochotniczych hufców pracy</t>
  </si>
  <si>
    <t>- wysyłka zawiadomień, druki,prowizje bankowe, komunikowanie się z bezrobotnymi i innymi podmiotami</t>
  </si>
  <si>
    <t>- poradnictwo zawodowe,badania i ekspertyzy dotyczące rynku pracy</t>
  </si>
  <si>
    <t>- szkolenie kadr publicznych służb zatrudnienia oraz ochotniczych hufców pracy</t>
  </si>
  <si>
    <t>- rozwój i eksploatacja systemu informatycznego</t>
  </si>
  <si>
    <t>- pobór składki na Fundusz Pracy przez ZUS</t>
  </si>
  <si>
    <t>- przejazdy członków rad rynku pracy</t>
  </si>
  <si>
    <t>- audyt zewnętrzny (w tym: projektów realizowanych w ramach Europejskiego Funduszu Społecznego)</t>
  </si>
  <si>
    <t>- koszty postępowania sądowego, egzekucyjne, odsetki</t>
  </si>
  <si>
    <t>- koszty kwalifikowalne środków Europejskiego Funduszu Społecznego</t>
  </si>
  <si>
    <t>- zadania zlecone przez Ministra - badania, opracowania, prognozy, ekspertyzy itp.</t>
  </si>
  <si>
    <t>- umorzenia nienależnie pobranych świadczeń</t>
  </si>
  <si>
    <t>Refundacja składek na ubezpieczenia dla zwalnianych rolników</t>
  </si>
  <si>
    <t>- refundacja kosztów wyposażenia i doposażenia stanowisk pracy oraz  przyznanie jednorazowych środków na podjęcie  działalności gospodarczej</t>
  </si>
  <si>
    <t>- refundacja składek na ubezpieczenia społeczne dla spółdzielni socjalnych</t>
  </si>
  <si>
    <t>- partnerstwo lokalne, zadania EURES (1 etat), konferencje MRPiPS</t>
  </si>
  <si>
    <t>6.10</t>
  </si>
  <si>
    <t>Projekt planu                  na 2021 r.</t>
  </si>
  <si>
    <t>Projekt planu                  na 2022 r.</t>
  </si>
  <si>
    <t>Projekt planu finsnsowego Funduszu Pracy na lata 2018-2022 r.</t>
  </si>
  <si>
    <t>6.30</t>
  </si>
  <si>
    <t>Plan na 2017 r.</t>
  </si>
  <si>
    <t>- koszty związane z realizacją zadań w ramach programu aktywizacji rodziców na rynku pracy</t>
  </si>
  <si>
    <t>Projekt uwzględniający koszty związane z realizacją zadań w ramach programu aktywizacji rodziców na rynku pracy</t>
  </si>
  <si>
    <t xml:space="preserve">Aktywne formy przeciwdziałania bezrobociu, w tym: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</si>
</sst>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"/>
  </numFmts>
  <fonts count="2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MS Sans Serif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sz val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5" fillId="0" borderId="0"/>
    <xf numFmtId="14" fontId="5" fillId="0" borderId="0" applyProtection="0">
      <alignment vertical="center"/>
    </xf>
    <xf numFmtId="0" fontId="6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1" fillId="2" borderId="11" applyNumberFormat="0" applyAlignment="0" applyProtection="0"/>
    <xf numFmtId="0" fontId="12" fillId="9" borderId="12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8" fillId="9" borderId="11" applyNumberForma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9" fillId="0" borderId="0"/>
  </cellStyleXfs>
  <cellXfs count="71">
    <xf numFmtId="0" fontId="0" fillId="0" borderId="0" xfId="0"/>
    <xf numFmtId="3" fontId="0" fillId="0" borderId="0" xfId="0" applyNumberFormat="1" applyFill="1"/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3" fontId="0" fillId="0" borderId="9" xfId="0" applyNumberFormat="1" applyFill="1" applyBorder="1"/>
    <xf numFmtId="164" fontId="4" fillId="0" borderId="9" xfId="1" applyNumberFormat="1" applyFont="1" applyFill="1" applyBorder="1"/>
    <xf numFmtId="164" fontId="4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ont="1" applyFill="1" applyBorder="1" applyAlignment="1"/>
    <xf numFmtId="49" fontId="0" fillId="0" borderId="9" xfId="0" applyNumberFormat="1" applyFill="1" applyBorder="1"/>
    <xf numFmtId="49" fontId="0" fillId="0" borderId="0" xfId="0" applyNumberFormat="1" applyFill="1"/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horizontal="left" vertical="center" wrapText="1"/>
    </xf>
    <xf numFmtId="3" fontId="23" fillId="0" borderId="5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3" fontId="23" fillId="0" borderId="1" xfId="5" applyNumberFormat="1" applyFont="1" applyFill="1" applyBorder="1" applyAlignment="1">
      <alignment vertical="center"/>
    </xf>
    <xf numFmtId="3" fontId="23" fillId="0" borderId="8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/>
    <xf numFmtId="3" fontId="23" fillId="0" borderId="8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/>
    <xf numFmtId="3" fontId="23" fillId="0" borderId="8" xfId="0" applyNumberFormat="1" applyFont="1" applyFill="1" applyBorder="1"/>
    <xf numFmtId="3" fontId="23" fillId="0" borderId="1" xfId="0" quotePrefix="1" applyNumberFormat="1" applyFont="1" applyFill="1" applyBorder="1" applyAlignment="1"/>
    <xf numFmtId="3" fontId="23" fillId="0" borderId="1" xfId="0" applyNumberFormat="1" applyFont="1" applyFill="1" applyBorder="1"/>
    <xf numFmtId="49" fontId="23" fillId="0" borderId="1" xfId="0" quotePrefix="1" applyNumberFormat="1" applyFont="1" applyFill="1" applyBorder="1" applyAlignment="1"/>
    <xf numFmtId="3" fontId="23" fillId="0" borderId="1" xfId="0" applyNumberFormat="1" applyFont="1" applyFill="1" applyBorder="1" applyAlignment="1">
      <alignment vertical="center"/>
    </xf>
    <xf numFmtId="3" fontId="23" fillId="0" borderId="1" xfId="0" quotePrefix="1" applyNumberFormat="1" applyFont="1" applyFill="1" applyBorder="1" applyAlignment="1">
      <alignment horizontal="left" vertical="center" wrapText="1"/>
    </xf>
    <xf numFmtId="49" fontId="23" fillId="0" borderId="1" xfId="0" quotePrefix="1" applyNumberFormat="1" applyFont="1" applyFill="1" applyBorder="1" applyAlignment="1">
      <alignment horizontal="left" vertical="center" wrapText="1"/>
    </xf>
    <xf numFmtId="3" fontId="23" fillId="0" borderId="8" xfId="1" applyNumberFormat="1" applyFont="1" applyFill="1" applyBorder="1"/>
    <xf numFmtId="3" fontId="23" fillId="0" borderId="1" xfId="0" quotePrefix="1" applyNumberFormat="1" applyFont="1" applyFill="1" applyBorder="1" applyAlignment="1">
      <alignment horizontal="left" wrapText="1"/>
    </xf>
    <xf numFmtId="3" fontId="23" fillId="0" borderId="1" xfId="0" quotePrefix="1" applyNumberFormat="1" applyFont="1" applyFill="1" applyBorder="1" applyAlignment="1">
      <alignment vertical="center" wrapText="1"/>
    </xf>
    <xf numFmtId="3" fontId="23" fillId="0" borderId="8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49" fontId="23" fillId="0" borderId="1" xfId="0" applyNumberFormat="1" applyFont="1" applyFill="1" applyBorder="1" applyAlignment="1">
      <alignment horizontal="left" vertical="center" wrapText="1"/>
    </xf>
    <xf numFmtId="3" fontId="23" fillId="0" borderId="1" xfId="0" quotePrefix="1" applyNumberFormat="1" applyFont="1" applyFill="1" applyBorder="1" applyAlignment="1">
      <alignment wrapText="1"/>
    </xf>
    <xf numFmtId="3" fontId="23" fillId="0" borderId="1" xfId="0" applyNumberFormat="1" applyFont="1" applyFill="1" applyBorder="1" applyAlignment="1">
      <alignment wrapText="1"/>
    </xf>
    <xf numFmtId="3" fontId="23" fillId="0" borderId="1" xfId="0" quotePrefix="1" applyNumberFormat="1" applyFont="1" applyFill="1" applyBorder="1" applyAlignment="1">
      <alignment horizontal="left" vertical="top" wrapText="1"/>
    </xf>
    <xf numFmtId="49" fontId="23" fillId="0" borderId="4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vertical="center"/>
    </xf>
    <xf numFmtId="3" fontId="23" fillId="0" borderId="4" xfId="0" applyNumberFormat="1" applyFont="1" applyFill="1" applyBorder="1" applyAlignment="1">
      <alignment vertical="center"/>
    </xf>
    <xf numFmtId="3" fontId="23" fillId="0" borderId="4" xfId="5" applyNumberFormat="1" applyFont="1" applyFill="1" applyBorder="1" applyAlignment="1">
      <alignment vertical="center"/>
    </xf>
    <xf numFmtId="49" fontId="23" fillId="0" borderId="1" xfId="0" quotePrefix="1" applyNumberFormat="1" applyFont="1" applyFill="1" applyBorder="1" applyAlignment="1">
      <alignment horizontal="center" vertical="center"/>
    </xf>
    <xf numFmtId="4" fontId="0" fillId="0" borderId="0" xfId="0" applyNumberFormat="1" applyFill="1"/>
    <xf numFmtId="49" fontId="24" fillId="0" borderId="1" xfId="0" applyNumberFormat="1" applyFont="1" applyFill="1" applyBorder="1" applyAlignment="1">
      <alignment horizontal="center" vertical="center"/>
    </xf>
    <xf numFmtId="3" fontId="24" fillId="0" borderId="1" xfId="0" quotePrefix="1" applyNumberFormat="1" applyFont="1" applyFill="1" applyBorder="1" applyAlignment="1">
      <alignment wrapText="1"/>
    </xf>
    <xf numFmtId="3" fontId="24" fillId="0" borderId="8" xfId="0" applyNumberFormat="1" applyFont="1" applyFill="1" applyBorder="1" applyAlignment="1">
      <alignment vertical="center"/>
    </xf>
    <xf numFmtId="3" fontId="25" fillId="0" borderId="0" xfId="0" applyNumberFormat="1" applyFont="1" applyFill="1"/>
    <xf numFmtId="3" fontId="24" fillId="0" borderId="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</cellXfs>
  <cellStyles count="34">
    <cellStyle name="Akcent 1 2" xfId="9"/>
    <cellStyle name="Akcent 2 2" xfId="10"/>
    <cellStyle name="Akcent 3 2" xfId="11"/>
    <cellStyle name="Akcent 4 2" xfId="12"/>
    <cellStyle name="Akcent 5 2" xfId="13"/>
    <cellStyle name="Akcent 6 2" xfId="14"/>
    <cellStyle name="Dane wejściowe 2" xfId="15"/>
    <cellStyle name="Dane wyjściowe 2" xfId="16"/>
    <cellStyle name="Dziesiętny" xfId="5" builtinId="3"/>
    <cellStyle name="Komórka połączona 2" xfId="17"/>
    <cellStyle name="Komórka zaznaczona 2" xfId="18"/>
    <cellStyle name="Nagłówek 1 2" xfId="19"/>
    <cellStyle name="Nagłówek 2 2" xfId="20"/>
    <cellStyle name="Nagłówek 3 2" xfId="21"/>
    <cellStyle name="Nagłówek 4 2" xfId="22"/>
    <cellStyle name="Normalny" xfId="0" builtinId="0"/>
    <cellStyle name="Normalny 2" xfId="4"/>
    <cellStyle name="Normalny 2 2" xfId="6"/>
    <cellStyle name="Normalny 2 2 2" xfId="7"/>
    <cellStyle name="Normalny 3" xfId="23"/>
    <cellStyle name="Normalny 3 2" xfId="24"/>
    <cellStyle name="Normalny 3_Osoby Prawne - ZBIORCZO (2)" xfId="25"/>
    <cellStyle name="Normalny 4" xfId="3"/>
    <cellStyle name="Normalny 4 2" xfId="26"/>
    <cellStyle name="Normalny 5" xfId="2"/>
    <cellStyle name="Normalny 6" xfId="8"/>
    <cellStyle name="Normalny 7" xfId="33"/>
    <cellStyle name="Obliczenia 2" xfId="27"/>
    <cellStyle name="Procentowy" xfId="1" builtinId="5"/>
    <cellStyle name="Suma 2" xfId="28"/>
    <cellStyle name="Tekst objaśnienia 2" xfId="29"/>
    <cellStyle name="Tekst ostrzeżenia 2" xfId="30"/>
    <cellStyle name="Tytuł 2" xfId="31"/>
    <cellStyle name="Uwaga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zoomScale="90" zoomScaleNormal="90" zoomScaleSheetLayoutView="66" workbookViewId="0">
      <selection activeCell="E100" sqref="E100"/>
    </sheetView>
  </sheetViews>
  <sheetFormatPr defaultRowHeight="12.75"/>
  <cols>
    <col min="1" max="1" width="14.7109375" style="14" customWidth="1"/>
    <col min="2" max="2" width="94.28515625" style="1" customWidth="1"/>
    <col min="3" max="3" width="14.28515625" style="1" customWidth="1"/>
    <col min="4" max="4" width="13.85546875" style="1" customWidth="1"/>
    <col min="5" max="5" width="15" style="1" customWidth="1"/>
    <col min="6" max="8" width="16.140625" style="15" customWidth="1"/>
    <col min="9" max="16384" width="9.140625" style="1"/>
  </cols>
  <sheetData>
    <row r="1" spans="1:10">
      <c r="A1" s="11"/>
      <c r="B1" s="4"/>
      <c r="C1" s="5"/>
      <c r="D1" s="5"/>
      <c r="E1" s="5"/>
    </row>
    <row r="2" spans="1:10">
      <c r="A2" s="11" t="s">
        <v>0</v>
      </c>
      <c r="B2" s="6" t="s">
        <v>32</v>
      </c>
      <c r="C2" s="5"/>
      <c r="D2" s="5"/>
      <c r="E2" s="17"/>
    </row>
    <row r="3" spans="1:10">
      <c r="A3" s="11" t="s">
        <v>1</v>
      </c>
      <c r="B3" s="6" t="s">
        <v>33</v>
      </c>
      <c r="C3" s="4"/>
      <c r="D3" s="4"/>
      <c r="E3" s="4"/>
    </row>
    <row r="4" spans="1:10">
      <c r="A4" s="11" t="s">
        <v>2</v>
      </c>
      <c r="B4" s="6" t="s">
        <v>41</v>
      </c>
      <c r="C4" s="4"/>
      <c r="D4" s="4"/>
      <c r="E4" s="4"/>
    </row>
    <row r="5" spans="1:10">
      <c r="A5" s="12" t="s">
        <v>92</v>
      </c>
      <c r="B5" s="7" t="s">
        <v>91</v>
      </c>
      <c r="C5" s="7"/>
      <c r="D5" s="7"/>
      <c r="E5" s="7"/>
    </row>
    <row r="6" spans="1:10">
      <c r="A6" s="11"/>
      <c r="B6" s="6"/>
      <c r="C6" s="4"/>
      <c r="D6" s="4"/>
      <c r="E6" s="4"/>
    </row>
    <row r="7" spans="1:10">
      <c r="A7" s="63" t="s">
        <v>171</v>
      </c>
      <c r="B7" s="63"/>
      <c r="C7" s="63"/>
      <c r="D7" s="63"/>
      <c r="E7" s="63"/>
    </row>
    <row r="8" spans="1:10" ht="15.75">
      <c r="A8" s="64" t="s">
        <v>175</v>
      </c>
      <c r="B8" s="64"/>
      <c r="C8" s="64"/>
      <c r="D8" s="64"/>
      <c r="E8" s="64"/>
    </row>
    <row r="9" spans="1:10">
      <c r="A9" s="11"/>
      <c r="B9" s="4"/>
      <c r="C9" s="10"/>
      <c r="D9" s="10"/>
      <c r="E9" s="10"/>
      <c r="F9" s="16"/>
      <c r="G9" s="16"/>
      <c r="H9" s="16"/>
    </row>
    <row r="10" spans="1:10">
      <c r="A10" s="13" t="s">
        <v>3</v>
      </c>
      <c r="B10" s="8"/>
      <c r="C10" s="9"/>
      <c r="D10" s="9"/>
      <c r="E10" s="9"/>
    </row>
    <row r="11" spans="1:10" ht="52.5" customHeight="1">
      <c r="A11" s="65" t="s">
        <v>4</v>
      </c>
      <c r="B11" s="67" t="s">
        <v>5</v>
      </c>
      <c r="C11" s="3" t="s">
        <v>173</v>
      </c>
      <c r="D11" s="2" t="s">
        <v>90</v>
      </c>
      <c r="E11" s="2" t="s">
        <v>102</v>
      </c>
      <c r="F11" s="2" t="s">
        <v>122</v>
      </c>
      <c r="G11" s="2" t="s">
        <v>169</v>
      </c>
      <c r="H11" s="2" t="s">
        <v>170</v>
      </c>
    </row>
    <row r="12" spans="1:10" ht="13.5" customHeight="1">
      <c r="A12" s="66"/>
      <c r="B12" s="68"/>
      <c r="C12" s="69"/>
      <c r="D12" s="69"/>
      <c r="E12" s="69"/>
      <c r="F12" s="70"/>
      <c r="G12" s="1"/>
      <c r="H12" s="1"/>
    </row>
    <row r="13" spans="1:10" ht="14.25">
      <c r="A13" s="18">
        <v>1</v>
      </c>
      <c r="B13" s="19">
        <v>2</v>
      </c>
      <c r="C13" s="20">
        <v>5</v>
      </c>
      <c r="D13" s="21">
        <v>6</v>
      </c>
      <c r="E13" s="21">
        <v>7</v>
      </c>
      <c r="F13" s="22"/>
      <c r="G13" s="22"/>
      <c r="H13" s="22"/>
    </row>
    <row r="14" spans="1:10" ht="15">
      <c r="A14" s="18" t="s">
        <v>44</v>
      </c>
      <c r="B14" s="23" t="s">
        <v>6</v>
      </c>
      <c r="C14" s="24">
        <f>C15+C17+C19+C20+C22+C79+C83+C97+C21</f>
        <v>12238065</v>
      </c>
      <c r="D14" s="62">
        <f>D15+D17+D19+D20+D22+D79+D83+D97+D21</f>
        <v>12751482</v>
      </c>
      <c r="E14" s="62">
        <f t="shared" ref="E14:H14" si="0">E15+E17+E19+E20+E22+E79+E83+E97+E21</f>
        <v>12766482</v>
      </c>
      <c r="F14" s="62">
        <f t="shared" si="0"/>
        <v>12773682</v>
      </c>
      <c r="G14" s="62">
        <f t="shared" si="0"/>
        <v>12773682</v>
      </c>
      <c r="H14" s="62">
        <f t="shared" si="0"/>
        <v>12773682</v>
      </c>
    </row>
    <row r="15" spans="1:10" ht="14.25">
      <c r="A15" s="25" t="s">
        <v>7</v>
      </c>
      <c r="B15" s="26" t="s">
        <v>8</v>
      </c>
      <c r="C15" s="27">
        <v>2400000</v>
      </c>
      <c r="D15" s="28">
        <v>2880000</v>
      </c>
      <c r="E15" s="28">
        <v>2880000</v>
      </c>
      <c r="F15" s="29">
        <v>2880000</v>
      </c>
      <c r="G15" s="29">
        <v>2880000</v>
      </c>
      <c r="H15" s="29">
        <v>2880000</v>
      </c>
    </row>
    <row r="16" spans="1:10" ht="17.25" hidden="1" customHeight="1">
      <c r="A16" s="25" t="s">
        <v>34</v>
      </c>
      <c r="B16" s="26" t="s">
        <v>99</v>
      </c>
      <c r="C16" s="30">
        <v>517942</v>
      </c>
      <c r="D16" s="31">
        <v>621531</v>
      </c>
      <c r="E16" s="31">
        <v>621531</v>
      </c>
      <c r="F16" s="29">
        <v>621531</v>
      </c>
      <c r="G16" s="29">
        <v>621531</v>
      </c>
      <c r="H16" s="29">
        <v>621531</v>
      </c>
      <c r="J16" s="57"/>
    </row>
    <row r="17" spans="1:8" ht="14.25">
      <c r="A17" s="25" t="s">
        <v>9</v>
      </c>
      <c r="B17" s="26" t="s">
        <v>10</v>
      </c>
      <c r="C17" s="30">
        <v>2400000</v>
      </c>
      <c r="D17" s="31">
        <v>2406800</v>
      </c>
      <c r="E17" s="31">
        <v>2413800</v>
      </c>
      <c r="F17" s="29">
        <v>2421000</v>
      </c>
      <c r="G17" s="29">
        <v>2421000</v>
      </c>
      <c r="H17" s="29">
        <v>2421000</v>
      </c>
    </row>
    <row r="18" spans="1:8" ht="14.25" hidden="1">
      <c r="A18" s="25" t="s">
        <v>31</v>
      </c>
      <c r="B18" s="26" t="s">
        <v>98</v>
      </c>
      <c r="C18" s="30">
        <v>28800</v>
      </c>
      <c r="D18" s="31">
        <v>28882</v>
      </c>
      <c r="E18" s="31">
        <v>28966</v>
      </c>
      <c r="F18" s="29">
        <v>29052</v>
      </c>
      <c r="G18" s="29">
        <v>29052</v>
      </c>
      <c r="H18" s="29">
        <v>29052</v>
      </c>
    </row>
    <row r="19" spans="1:8" ht="14.25">
      <c r="A19" s="25" t="s">
        <v>11</v>
      </c>
      <c r="B19" s="32" t="s">
        <v>12</v>
      </c>
      <c r="C19" s="30">
        <v>110000</v>
      </c>
      <c r="D19" s="31">
        <v>110000</v>
      </c>
      <c r="E19" s="31">
        <v>110000</v>
      </c>
      <c r="F19" s="29">
        <v>110000</v>
      </c>
      <c r="G19" s="29">
        <v>110000</v>
      </c>
      <c r="H19" s="29">
        <v>110000</v>
      </c>
    </row>
    <row r="20" spans="1:8" ht="14.25">
      <c r="A20" s="25" t="s">
        <v>13</v>
      </c>
      <c r="B20" s="32" t="s">
        <v>14</v>
      </c>
      <c r="C20" s="30">
        <v>60000</v>
      </c>
      <c r="D20" s="31">
        <v>60000</v>
      </c>
      <c r="E20" s="31">
        <v>60000</v>
      </c>
      <c r="F20" s="29">
        <v>60000</v>
      </c>
      <c r="G20" s="29">
        <v>60000</v>
      </c>
      <c r="H20" s="29">
        <v>60000</v>
      </c>
    </row>
    <row r="21" spans="1:8" ht="14.25">
      <c r="A21" s="25" t="s">
        <v>15</v>
      </c>
      <c r="B21" s="32" t="s">
        <v>164</v>
      </c>
      <c r="C21" s="30">
        <v>500</v>
      </c>
      <c r="D21" s="31">
        <v>500</v>
      </c>
      <c r="E21" s="31">
        <v>500</v>
      </c>
      <c r="F21" s="29">
        <v>500</v>
      </c>
      <c r="G21" s="29">
        <v>500</v>
      </c>
      <c r="H21" s="29">
        <v>500</v>
      </c>
    </row>
    <row r="22" spans="1:8" ht="15">
      <c r="A22" s="25" t="s">
        <v>20</v>
      </c>
      <c r="B22" s="32" t="s">
        <v>176</v>
      </c>
      <c r="C22" s="33">
        <f>SUM(C23,C28,C32,C35,C38,C39,C45,C49,C50,C51,C55,C56,C57,C58,C59,C60,C61,C62,C63,C64,C65,C66,C69,C70,C71,C72,C73,C74,C77,C78)</f>
        <v>6641482</v>
      </c>
      <c r="D22" s="60">
        <f t="shared" ref="D22:H22" si="1">SUM(D23,D28,D32,D35,D38,D39,D45,D49,D50,D51,D55,D56,D57,D58,D59,D60,D61,D62,D63,D64,D65,D66,D69,D70,D71,D72,D73,D74,D77,D78)</f>
        <v>6891482</v>
      </c>
      <c r="E22" s="60">
        <f t="shared" si="1"/>
        <v>6891482</v>
      </c>
      <c r="F22" s="60">
        <f t="shared" si="1"/>
        <v>6891482</v>
      </c>
      <c r="G22" s="60">
        <f t="shared" si="1"/>
        <v>6891482</v>
      </c>
      <c r="H22" s="60">
        <f t="shared" si="1"/>
        <v>6891482</v>
      </c>
    </row>
    <row r="23" spans="1:8" ht="14.25" hidden="1">
      <c r="A23" s="25" t="s">
        <v>22</v>
      </c>
      <c r="B23" s="34" t="s">
        <v>37</v>
      </c>
      <c r="C23" s="35">
        <f>C24+C25+C26+C27</f>
        <v>187040</v>
      </c>
      <c r="D23" s="35">
        <f t="shared" ref="D23:H23" si="2">D24+D25+D26+D27</f>
        <v>255056</v>
      </c>
      <c r="E23" s="35">
        <f t="shared" si="2"/>
        <v>262156</v>
      </c>
      <c r="F23" s="35">
        <f t="shared" si="2"/>
        <v>262156</v>
      </c>
      <c r="G23" s="35">
        <f t="shared" si="2"/>
        <v>262156</v>
      </c>
      <c r="H23" s="35">
        <f t="shared" si="2"/>
        <v>262156</v>
      </c>
    </row>
    <row r="24" spans="1:8" ht="14.25" hidden="1">
      <c r="A24" s="25" t="s">
        <v>109</v>
      </c>
      <c r="B24" s="36" t="s">
        <v>132</v>
      </c>
      <c r="C24" s="35">
        <v>60000</v>
      </c>
      <c r="D24" s="37">
        <v>95000</v>
      </c>
      <c r="E24" s="37">
        <v>95000</v>
      </c>
      <c r="F24" s="29">
        <v>95000</v>
      </c>
      <c r="G24" s="29">
        <v>95000</v>
      </c>
      <c r="H24" s="29">
        <v>95000</v>
      </c>
    </row>
    <row r="25" spans="1:8" ht="14.25" hidden="1">
      <c r="A25" s="25" t="s">
        <v>110</v>
      </c>
      <c r="B25" s="36" t="s">
        <v>133</v>
      </c>
      <c r="C25" s="35">
        <v>17040</v>
      </c>
      <c r="D25" s="37">
        <v>26980</v>
      </c>
      <c r="E25" s="37">
        <v>26980</v>
      </c>
      <c r="F25" s="29">
        <v>26980</v>
      </c>
      <c r="G25" s="29">
        <v>26980</v>
      </c>
      <c r="H25" s="29">
        <v>26980</v>
      </c>
    </row>
    <row r="26" spans="1:8" ht="14.25" hidden="1">
      <c r="A26" s="25" t="s">
        <v>111</v>
      </c>
      <c r="B26" s="36" t="s">
        <v>134</v>
      </c>
      <c r="C26" s="35">
        <v>90000</v>
      </c>
      <c r="D26" s="37">
        <v>103076</v>
      </c>
      <c r="E26" s="37">
        <v>110176</v>
      </c>
      <c r="F26" s="29">
        <v>110176</v>
      </c>
      <c r="G26" s="29">
        <v>110176</v>
      </c>
      <c r="H26" s="29">
        <v>110176</v>
      </c>
    </row>
    <row r="27" spans="1:8" ht="14.25" hidden="1">
      <c r="A27" s="25" t="s">
        <v>117</v>
      </c>
      <c r="B27" s="36" t="s">
        <v>135</v>
      </c>
      <c r="C27" s="35">
        <v>20000</v>
      </c>
      <c r="D27" s="37">
        <v>30000</v>
      </c>
      <c r="E27" s="37">
        <v>30000</v>
      </c>
      <c r="F27" s="29">
        <v>30000</v>
      </c>
      <c r="G27" s="29">
        <v>30000</v>
      </c>
      <c r="H27" s="29">
        <v>30000</v>
      </c>
    </row>
    <row r="28" spans="1:8" ht="14.25" hidden="1">
      <c r="A28" s="25" t="s">
        <v>23</v>
      </c>
      <c r="B28" s="38" t="s">
        <v>40</v>
      </c>
      <c r="C28" s="33">
        <f>C29+C30+C31</f>
        <v>10000</v>
      </c>
      <c r="D28" s="33">
        <f t="shared" ref="D28:H28" si="3">D29+D30+D31</f>
        <v>10000</v>
      </c>
      <c r="E28" s="33">
        <f t="shared" si="3"/>
        <v>10000</v>
      </c>
      <c r="F28" s="33">
        <f t="shared" si="3"/>
        <v>10000</v>
      </c>
      <c r="G28" s="33">
        <f t="shared" si="3"/>
        <v>10000</v>
      </c>
      <c r="H28" s="33">
        <f t="shared" si="3"/>
        <v>10000</v>
      </c>
    </row>
    <row r="29" spans="1:8" ht="14.25" hidden="1">
      <c r="A29" s="25" t="s">
        <v>47</v>
      </c>
      <c r="B29" s="36" t="s">
        <v>132</v>
      </c>
      <c r="C29" s="33">
        <v>3500</v>
      </c>
      <c r="D29" s="39">
        <v>3500</v>
      </c>
      <c r="E29" s="39">
        <v>3500</v>
      </c>
      <c r="F29" s="29">
        <v>3500</v>
      </c>
      <c r="G29" s="29">
        <v>3500</v>
      </c>
      <c r="H29" s="29">
        <v>3500</v>
      </c>
    </row>
    <row r="30" spans="1:8" ht="14.25" hidden="1">
      <c r="A30" s="25" t="s">
        <v>48</v>
      </c>
      <c r="B30" s="36" t="s">
        <v>133</v>
      </c>
      <c r="C30" s="33">
        <v>800</v>
      </c>
      <c r="D30" s="39">
        <v>800</v>
      </c>
      <c r="E30" s="39">
        <v>800</v>
      </c>
      <c r="F30" s="29">
        <v>800</v>
      </c>
      <c r="G30" s="29">
        <v>800</v>
      </c>
      <c r="H30" s="29">
        <v>800</v>
      </c>
    </row>
    <row r="31" spans="1:8" ht="14.25" hidden="1">
      <c r="A31" s="25" t="s">
        <v>49</v>
      </c>
      <c r="B31" s="36" t="s">
        <v>136</v>
      </c>
      <c r="C31" s="33">
        <v>5700</v>
      </c>
      <c r="D31" s="39">
        <v>5700</v>
      </c>
      <c r="E31" s="39">
        <v>5700</v>
      </c>
      <c r="F31" s="29">
        <v>5700</v>
      </c>
      <c r="G31" s="29">
        <v>5700</v>
      </c>
      <c r="H31" s="29">
        <v>5700</v>
      </c>
    </row>
    <row r="32" spans="1:8" ht="14.25" hidden="1">
      <c r="A32" s="25" t="s">
        <v>24</v>
      </c>
      <c r="B32" s="38" t="s">
        <v>38</v>
      </c>
      <c r="C32" s="33">
        <f>C33+C34</f>
        <v>225000</v>
      </c>
      <c r="D32" s="33">
        <f t="shared" ref="D32:H32" si="4">D33+D34</f>
        <v>321000</v>
      </c>
      <c r="E32" s="33">
        <f t="shared" si="4"/>
        <v>321000</v>
      </c>
      <c r="F32" s="33">
        <f t="shared" si="4"/>
        <v>321000</v>
      </c>
      <c r="G32" s="33">
        <f t="shared" si="4"/>
        <v>321000</v>
      </c>
      <c r="H32" s="33">
        <f t="shared" si="4"/>
        <v>321000</v>
      </c>
    </row>
    <row r="33" spans="1:8" ht="14.25" hidden="1">
      <c r="A33" s="25" t="s">
        <v>50</v>
      </c>
      <c r="B33" s="36" t="s">
        <v>137</v>
      </c>
      <c r="C33" s="33">
        <v>192600</v>
      </c>
      <c r="D33" s="39">
        <v>250000</v>
      </c>
      <c r="E33" s="39">
        <v>250000</v>
      </c>
      <c r="F33" s="29">
        <v>250000</v>
      </c>
      <c r="G33" s="29">
        <v>250000</v>
      </c>
      <c r="H33" s="29">
        <v>250000</v>
      </c>
    </row>
    <row r="34" spans="1:8" ht="14.25" hidden="1">
      <c r="A34" s="25" t="s">
        <v>51</v>
      </c>
      <c r="B34" s="36" t="s">
        <v>138</v>
      </c>
      <c r="C34" s="33">
        <v>32400</v>
      </c>
      <c r="D34" s="39">
        <v>71000</v>
      </c>
      <c r="E34" s="39">
        <v>71000</v>
      </c>
      <c r="F34" s="29">
        <v>71000</v>
      </c>
      <c r="G34" s="29">
        <v>71000</v>
      </c>
      <c r="H34" s="29">
        <v>71000</v>
      </c>
    </row>
    <row r="35" spans="1:8" ht="14.25" hidden="1">
      <c r="A35" s="25" t="s">
        <v>52</v>
      </c>
      <c r="B35" s="40" t="s">
        <v>16</v>
      </c>
      <c r="C35" s="33">
        <f>C36+C37</f>
        <v>220000</v>
      </c>
      <c r="D35" s="33">
        <f t="shared" ref="D35:H35" si="5">D36+D37</f>
        <v>385200</v>
      </c>
      <c r="E35" s="33">
        <f t="shared" si="5"/>
        <v>385200</v>
      </c>
      <c r="F35" s="33">
        <f t="shared" si="5"/>
        <v>385200</v>
      </c>
      <c r="G35" s="33">
        <f t="shared" si="5"/>
        <v>385200</v>
      </c>
      <c r="H35" s="33">
        <f t="shared" si="5"/>
        <v>385200</v>
      </c>
    </row>
    <row r="36" spans="1:8" ht="14.25" hidden="1">
      <c r="A36" s="25" t="s">
        <v>53</v>
      </c>
      <c r="B36" s="40" t="s">
        <v>137</v>
      </c>
      <c r="C36" s="33">
        <v>192550</v>
      </c>
      <c r="D36" s="39">
        <v>300000</v>
      </c>
      <c r="E36" s="39">
        <v>300000</v>
      </c>
      <c r="F36" s="29">
        <v>300000</v>
      </c>
      <c r="G36" s="29">
        <v>300000</v>
      </c>
      <c r="H36" s="29">
        <v>300000</v>
      </c>
    </row>
    <row r="37" spans="1:8" ht="14.25" hidden="1">
      <c r="A37" s="25" t="s">
        <v>54</v>
      </c>
      <c r="B37" s="36" t="s">
        <v>138</v>
      </c>
      <c r="C37" s="33">
        <v>27450</v>
      </c>
      <c r="D37" s="39">
        <v>85200</v>
      </c>
      <c r="E37" s="39">
        <v>85200</v>
      </c>
      <c r="F37" s="29">
        <v>85200</v>
      </c>
      <c r="G37" s="29">
        <v>85200</v>
      </c>
      <c r="H37" s="29">
        <v>85200</v>
      </c>
    </row>
    <row r="38" spans="1:8" ht="14.25" hidden="1">
      <c r="A38" s="25" t="s">
        <v>55</v>
      </c>
      <c r="B38" s="41" t="s">
        <v>129</v>
      </c>
      <c r="C38" s="33">
        <v>40000</v>
      </c>
      <c r="D38" s="39">
        <v>50000</v>
      </c>
      <c r="E38" s="39">
        <v>60000</v>
      </c>
      <c r="F38" s="29">
        <v>60000</v>
      </c>
      <c r="G38" s="29">
        <v>60000</v>
      </c>
      <c r="H38" s="29">
        <v>60000</v>
      </c>
    </row>
    <row r="39" spans="1:8" ht="14.25" hidden="1">
      <c r="A39" s="25" t="s">
        <v>56</v>
      </c>
      <c r="B39" s="40" t="s">
        <v>17</v>
      </c>
      <c r="C39" s="33">
        <f>SUM(C40,C44)</f>
        <v>1422232</v>
      </c>
      <c r="D39" s="33">
        <f t="shared" ref="D39:H39" si="6">SUM(D40,D44)</f>
        <v>1432000</v>
      </c>
      <c r="E39" s="33">
        <f t="shared" si="6"/>
        <v>1934900</v>
      </c>
      <c r="F39" s="33">
        <f t="shared" si="6"/>
        <v>1934900</v>
      </c>
      <c r="G39" s="33">
        <f t="shared" si="6"/>
        <v>1934900</v>
      </c>
      <c r="H39" s="33">
        <f t="shared" si="6"/>
        <v>1934900</v>
      </c>
    </row>
    <row r="40" spans="1:8" ht="14.25" hidden="1">
      <c r="A40" s="25" t="s">
        <v>112</v>
      </c>
      <c r="B40" s="40" t="s">
        <v>139</v>
      </c>
      <c r="C40" s="42">
        <f>SUM(C41,C42,C43)</f>
        <v>1416232</v>
      </c>
      <c r="D40" s="42">
        <f t="shared" ref="D40:H40" si="7">SUM(D41,D42,D43)</f>
        <v>1426000</v>
      </c>
      <c r="E40" s="42">
        <f t="shared" si="7"/>
        <v>1923900</v>
      </c>
      <c r="F40" s="42">
        <f t="shared" si="7"/>
        <v>1923900</v>
      </c>
      <c r="G40" s="42">
        <f t="shared" si="7"/>
        <v>1923900</v>
      </c>
      <c r="H40" s="42">
        <f t="shared" si="7"/>
        <v>1923900</v>
      </c>
    </row>
    <row r="41" spans="1:8" ht="14.25" hidden="1">
      <c r="A41" s="25" t="s">
        <v>113</v>
      </c>
      <c r="B41" s="40" t="s">
        <v>17</v>
      </c>
      <c r="C41" s="42">
        <v>1148346</v>
      </c>
      <c r="D41" s="39">
        <v>1148346</v>
      </c>
      <c r="E41" s="39">
        <v>1475000</v>
      </c>
      <c r="F41" s="29">
        <v>1475000</v>
      </c>
      <c r="G41" s="29">
        <v>1475000</v>
      </c>
      <c r="H41" s="29">
        <v>1475000</v>
      </c>
    </row>
    <row r="42" spans="1:8" ht="14.25" hidden="1">
      <c r="A42" s="25" t="s">
        <v>114</v>
      </c>
      <c r="B42" s="40" t="s">
        <v>140</v>
      </c>
      <c r="C42" s="35">
        <v>257654</v>
      </c>
      <c r="D42" s="39">
        <v>257654</v>
      </c>
      <c r="E42" s="39">
        <v>418900</v>
      </c>
      <c r="F42" s="29">
        <v>418900</v>
      </c>
      <c r="G42" s="29">
        <v>418900</v>
      </c>
      <c r="H42" s="29">
        <v>418900</v>
      </c>
    </row>
    <row r="43" spans="1:8" ht="14.25" hidden="1">
      <c r="A43" s="25" t="s">
        <v>118</v>
      </c>
      <c r="B43" s="40" t="s">
        <v>141</v>
      </c>
      <c r="C43" s="35">
        <v>10232</v>
      </c>
      <c r="D43" s="37">
        <v>20000</v>
      </c>
      <c r="E43" s="37">
        <v>30000</v>
      </c>
      <c r="F43" s="29">
        <v>30000</v>
      </c>
      <c r="G43" s="29">
        <v>30000</v>
      </c>
      <c r="H43" s="29">
        <v>30000</v>
      </c>
    </row>
    <row r="44" spans="1:8" ht="14.25" hidden="1">
      <c r="A44" s="25" t="s">
        <v>115</v>
      </c>
      <c r="B44" s="40" t="s">
        <v>142</v>
      </c>
      <c r="C44" s="35">
        <v>6000</v>
      </c>
      <c r="D44" s="39">
        <v>6000</v>
      </c>
      <c r="E44" s="39">
        <v>11000</v>
      </c>
      <c r="F44" s="29">
        <v>11000</v>
      </c>
      <c r="G44" s="29">
        <v>11000</v>
      </c>
      <c r="H44" s="29">
        <v>11000</v>
      </c>
    </row>
    <row r="45" spans="1:8" ht="14.25" hidden="1">
      <c r="A45" s="25" t="s">
        <v>57</v>
      </c>
      <c r="B45" s="41" t="s">
        <v>35</v>
      </c>
      <c r="C45" s="33">
        <f>SUM(C46:C48)</f>
        <v>8226</v>
      </c>
      <c r="D45" s="33">
        <f t="shared" ref="D45:H45" si="8">SUM(D46:D48)</f>
        <v>8226</v>
      </c>
      <c r="E45" s="33">
        <f t="shared" si="8"/>
        <v>8226</v>
      </c>
      <c r="F45" s="33">
        <f t="shared" si="8"/>
        <v>8226</v>
      </c>
      <c r="G45" s="33">
        <f t="shared" si="8"/>
        <v>8226</v>
      </c>
      <c r="H45" s="33">
        <f t="shared" si="8"/>
        <v>8226</v>
      </c>
    </row>
    <row r="46" spans="1:8" ht="14.25" hidden="1">
      <c r="A46" s="25" t="s">
        <v>58</v>
      </c>
      <c r="B46" s="43" t="s">
        <v>143</v>
      </c>
      <c r="C46" s="33">
        <v>4751</v>
      </c>
      <c r="D46" s="39">
        <v>4751</v>
      </c>
      <c r="E46" s="39">
        <v>4751</v>
      </c>
      <c r="F46" s="29">
        <v>4751</v>
      </c>
      <c r="G46" s="29">
        <v>4751</v>
      </c>
      <c r="H46" s="29">
        <v>4751</v>
      </c>
    </row>
    <row r="47" spans="1:8" ht="14.25" hidden="1">
      <c r="A47" s="25" t="s">
        <v>59</v>
      </c>
      <c r="B47" s="36" t="s">
        <v>144</v>
      </c>
      <c r="C47" s="33">
        <v>1349</v>
      </c>
      <c r="D47" s="39">
        <v>1349</v>
      </c>
      <c r="E47" s="39">
        <v>1349</v>
      </c>
      <c r="F47" s="29">
        <v>1349</v>
      </c>
      <c r="G47" s="29">
        <v>1349</v>
      </c>
      <c r="H47" s="29">
        <v>1349</v>
      </c>
    </row>
    <row r="48" spans="1:8" ht="14.25" hidden="1">
      <c r="A48" s="25" t="s">
        <v>116</v>
      </c>
      <c r="B48" s="36" t="s">
        <v>145</v>
      </c>
      <c r="C48" s="33">
        <v>2126</v>
      </c>
      <c r="D48" s="39">
        <v>2126</v>
      </c>
      <c r="E48" s="39">
        <v>2126</v>
      </c>
      <c r="F48" s="29">
        <v>2126</v>
      </c>
      <c r="G48" s="29">
        <v>2126</v>
      </c>
      <c r="H48" s="29">
        <v>2126</v>
      </c>
    </row>
    <row r="49" spans="1:8" ht="14.25" hidden="1">
      <c r="A49" s="25" t="s">
        <v>123</v>
      </c>
      <c r="B49" s="41" t="s">
        <v>103</v>
      </c>
      <c r="C49" s="35">
        <v>25000</v>
      </c>
      <c r="D49" s="37">
        <v>50000</v>
      </c>
      <c r="E49" s="37">
        <v>70000</v>
      </c>
      <c r="F49" s="29">
        <v>70000</v>
      </c>
      <c r="G49" s="29">
        <v>70000</v>
      </c>
      <c r="H49" s="29">
        <v>70000</v>
      </c>
    </row>
    <row r="50" spans="1:8" ht="14.25" hidden="1">
      <c r="A50" s="25" t="s">
        <v>124</v>
      </c>
      <c r="B50" s="41" t="s">
        <v>104</v>
      </c>
      <c r="C50" s="33">
        <v>54189</v>
      </c>
      <c r="D50" s="39">
        <v>95000</v>
      </c>
      <c r="E50" s="39">
        <v>100000</v>
      </c>
      <c r="F50" s="29">
        <v>100000</v>
      </c>
      <c r="G50" s="29">
        <v>100000</v>
      </c>
      <c r="H50" s="29">
        <v>100000</v>
      </c>
    </row>
    <row r="51" spans="1:8" ht="28.5" hidden="1">
      <c r="A51" s="56" t="s">
        <v>168</v>
      </c>
      <c r="B51" s="41" t="s">
        <v>165</v>
      </c>
      <c r="C51" s="33">
        <f>SUM(C52,C54)</f>
        <v>1311962</v>
      </c>
      <c r="D51" s="33">
        <f t="shared" ref="D51:H51" si="9">SUM(D52,D54)</f>
        <v>1700000</v>
      </c>
      <c r="E51" s="33">
        <f t="shared" si="9"/>
        <v>2200000</v>
      </c>
      <c r="F51" s="33">
        <f t="shared" si="9"/>
        <v>2200000</v>
      </c>
      <c r="G51" s="33">
        <f t="shared" si="9"/>
        <v>2200000</v>
      </c>
      <c r="H51" s="33">
        <f t="shared" si="9"/>
        <v>2200000</v>
      </c>
    </row>
    <row r="52" spans="1:8" ht="14.25" hidden="1">
      <c r="A52" s="25" t="s">
        <v>125</v>
      </c>
      <c r="B52" s="40" t="s">
        <v>146</v>
      </c>
      <c r="C52" s="35">
        <v>605000</v>
      </c>
      <c r="D52" s="39">
        <v>700000</v>
      </c>
      <c r="E52" s="39">
        <v>900000</v>
      </c>
      <c r="F52" s="29">
        <v>900000</v>
      </c>
      <c r="G52" s="29">
        <v>900000</v>
      </c>
      <c r="H52" s="29">
        <v>900000</v>
      </c>
    </row>
    <row r="53" spans="1:8" ht="14.25" hidden="1">
      <c r="A53" s="25"/>
      <c r="B53" s="40" t="s">
        <v>147</v>
      </c>
      <c r="C53" s="35">
        <v>420000</v>
      </c>
      <c r="D53" s="39">
        <v>420000</v>
      </c>
      <c r="E53" s="39">
        <v>420000</v>
      </c>
      <c r="F53" s="29">
        <v>420000</v>
      </c>
      <c r="G53" s="29">
        <v>420000</v>
      </c>
      <c r="H53" s="29">
        <v>420000</v>
      </c>
    </row>
    <row r="54" spans="1:8" ht="14.25" hidden="1">
      <c r="A54" s="25" t="s">
        <v>126</v>
      </c>
      <c r="B54" s="40" t="s">
        <v>148</v>
      </c>
      <c r="C54" s="35">
        <v>706962</v>
      </c>
      <c r="D54" s="39">
        <v>1000000</v>
      </c>
      <c r="E54" s="39">
        <v>1300000</v>
      </c>
      <c r="F54" s="29">
        <v>1300000</v>
      </c>
      <c r="G54" s="29">
        <v>1300000</v>
      </c>
      <c r="H54" s="29">
        <v>1300000</v>
      </c>
    </row>
    <row r="55" spans="1:8" ht="14.25" hidden="1">
      <c r="A55" s="25" t="s">
        <v>60</v>
      </c>
      <c r="B55" s="41" t="s">
        <v>36</v>
      </c>
      <c r="C55" s="33">
        <v>10000</v>
      </c>
      <c r="D55" s="39">
        <v>10000</v>
      </c>
      <c r="E55" s="39">
        <v>10000</v>
      </c>
      <c r="F55" s="29">
        <v>10000</v>
      </c>
      <c r="G55" s="29">
        <v>10000</v>
      </c>
      <c r="H55" s="29">
        <v>10000</v>
      </c>
    </row>
    <row r="56" spans="1:8" ht="14.25" hidden="1">
      <c r="A56" s="25" t="s">
        <v>61</v>
      </c>
      <c r="B56" s="41" t="s">
        <v>42</v>
      </c>
      <c r="C56" s="33">
        <v>10000</v>
      </c>
      <c r="D56" s="39">
        <v>10000</v>
      </c>
      <c r="E56" s="39">
        <v>10000</v>
      </c>
      <c r="F56" s="29">
        <v>10000</v>
      </c>
      <c r="G56" s="29">
        <v>10000</v>
      </c>
      <c r="H56" s="29">
        <v>10000</v>
      </c>
    </row>
    <row r="57" spans="1:8" ht="14.25" hidden="1">
      <c r="A57" s="25" t="s">
        <v>62</v>
      </c>
      <c r="B57" s="41" t="s">
        <v>39</v>
      </c>
      <c r="C57" s="33">
        <v>20000</v>
      </c>
      <c r="D57" s="39">
        <v>20000</v>
      </c>
      <c r="E57" s="39">
        <v>20000</v>
      </c>
      <c r="F57" s="29">
        <v>20000</v>
      </c>
      <c r="G57" s="29">
        <v>20000</v>
      </c>
      <c r="H57" s="29">
        <v>20000</v>
      </c>
    </row>
    <row r="58" spans="1:8" ht="14.25" hidden="1">
      <c r="A58" s="25" t="s">
        <v>63</v>
      </c>
      <c r="B58" s="40" t="s">
        <v>18</v>
      </c>
      <c r="C58" s="33">
        <v>1500</v>
      </c>
      <c r="D58" s="39">
        <v>1500</v>
      </c>
      <c r="E58" s="39">
        <v>1500</v>
      </c>
      <c r="F58" s="29">
        <v>1500</v>
      </c>
      <c r="G58" s="29">
        <v>1500</v>
      </c>
      <c r="H58" s="29">
        <v>1500</v>
      </c>
    </row>
    <row r="59" spans="1:8" ht="14.25" hidden="1">
      <c r="A59" s="25" t="s">
        <v>64</v>
      </c>
      <c r="B59" s="40" t="s">
        <v>97</v>
      </c>
      <c r="C59" s="33">
        <v>5000</v>
      </c>
      <c r="D59" s="39">
        <v>5000</v>
      </c>
      <c r="E59" s="39">
        <v>5000</v>
      </c>
      <c r="F59" s="29">
        <v>5000</v>
      </c>
      <c r="G59" s="29">
        <v>5000</v>
      </c>
      <c r="H59" s="29">
        <v>5000</v>
      </c>
    </row>
    <row r="60" spans="1:8" ht="14.25" hidden="1">
      <c r="A60" s="25" t="s">
        <v>65</v>
      </c>
      <c r="B60" s="40" t="s">
        <v>19</v>
      </c>
      <c r="C60" s="33">
        <v>11000</v>
      </c>
      <c r="D60" s="39">
        <v>11000</v>
      </c>
      <c r="E60" s="39">
        <v>11000</v>
      </c>
      <c r="F60" s="29">
        <v>11000</v>
      </c>
      <c r="G60" s="29">
        <v>11000</v>
      </c>
      <c r="H60" s="29">
        <v>11000</v>
      </c>
    </row>
    <row r="61" spans="1:8" ht="14.25" hidden="1">
      <c r="A61" s="25" t="s">
        <v>66</v>
      </c>
      <c r="B61" s="41" t="s">
        <v>166</v>
      </c>
      <c r="C61" s="33">
        <v>1500</v>
      </c>
      <c r="D61" s="39">
        <v>1500</v>
      </c>
      <c r="E61" s="39">
        <v>1500</v>
      </c>
      <c r="F61" s="29">
        <v>1500</v>
      </c>
      <c r="G61" s="29">
        <v>1500</v>
      </c>
      <c r="H61" s="29">
        <v>1500</v>
      </c>
    </row>
    <row r="62" spans="1:8" ht="14.25" hidden="1">
      <c r="A62" s="25" t="s">
        <v>67</v>
      </c>
      <c r="B62" s="41" t="s">
        <v>46</v>
      </c>
      <c r="C62" s="33">
        <v>10000</v>
      </c>
      <c r="D62" s="39">
        <v>10000</v>
      </c>
      <c r="E62" s="39">
        <v>10000</v>
      </c>
      <c r="F62" s="29">
        <v>10000</v>
      </c>
      <c r="G62" s="29">
        <v>10000</v>
      </c>
      <c r="H62" s="29">
        <v>10000</v>
      </c>
    </row>
    <row r="63" spans="1:8" ht="14.25" hidden="1">
      <c r="A63" s="25" t="s">
        <v>68</v>
      </c>
      <c r="B63" s="41" t="s">
        <v>100</v>
      </c>
      <c r="C63" s="33">
        <v>25000</v>
      </c>
      <c r="D63" s="39">
        <v>35000</v>
      </c>
      <c r="E63" s="39">
        <v>40000</v>
      </c>
      <c r="F63" s="29">
        <v>40000</v>
      </c>
      <c r="G63" s="29">
        <v>40000</v>
      </c>
      <c r="H63" s="29">
        <v>40000</v>
      </c>
    </row>
    <row r="64" spans="1:8" ht="14.25" hidden="1">
      <c r="A64" s="25" t="s">
        <v>69</v>
      </c>
      <c r="B64" s="41" t="s">
        <v>94</v>
      </c>
      <c r="C64" s="33">
        <v>11000</v>
      </c>
      <c r="D64" s="39">
        <v>11000</v>
      </c>
      <c r="E64" s="39">
        <v>11000</v>
      </c>
      <c r="F64" s="29">
        <v>11000</v>
      </c>
      <c r="G64" s="29">
        <v>11000</v>
      </c>
      <c r="H64" s="29">
        <v>11000</v>
      </c>
    </row>
    <row r="65" spans="1:8" ht="15" hidden="1" customHeight="1">
      <c r="A65" s="25" t="s">
        <v>70</v>
      </c>
      <c r="B65" s="44" t="s">
        <v>96</v>
      </c>
      <c r="C65" s="45">
        <v>300524</v>
      </c>
      <c r="D65" s="46">
        <v>312000</v>
      </c>
      <c r="E65" s="46">
        <v>312000</v>
      </c>
      <c r="F65" s="29">
        <v>312000</v>
      </c>
      <c r="G65" s="29">
        <v>312000</v>
      </c>
      <c r="H65" s="29">
        <v>312000</v>
      </c>
    </row>
    <row r="66" spans="1:8" ht="14.25" hidden="1">
      <c r="A66" s="25" t="s">
        <v>71</v>
      </c>
      <c r="B66" s="40" t="s">
        <v>106</v>
      </c>
      <c r="C66" s="33">
        <f>C67+C68</f>
        <v>246000</v>
      </c>
      <c r="D66" s="33">
        <f t="shared" ref="D66:H66" si="10">D67+D68</f>
        <v>246000</v>
      </c>
      <c r="E66" s="33">
        <f t="shared" si="10"/>
        <v>246000</v>
      </c>
      <c r="F66" s="33">
        <f t="shared" si="10"/>
        <v>246000</v>
      </c>
      <c r="G66" s="33">
        <f t="shared" si="10"/>
        <v>246000</v>
      </c>
      <c r="H66" s="33">
        <f t="shared" si="10"/>
        <v>246000</v>
      </c>
    </row>
    <row r="67" spans="1:8" ht="14.25" hidden="1">
      <c r="A67" s="25" t="s">
        <v>127</v>
      </c>
      <c r="B67" s="40" t="s">
        <v>137</v>
      </c>
      <c r="C67" s="33">
        <v>209500</v>
      </c>
      <c r="D67" s="39">
        <v>209500</v>
      </c>
      <c r="E67" s="39">
        <v>209500</v>
      </c>
      <c r="F67" s="29">
        <v>209500</v>
      </c>
      <c r="G67" s="29">
        <v>209500</v>
      </c>
      <c r="H67" s="29">
        <v>209500</v>
      </c>
    </row>
    <row r="68" spans="1:8" ht="14.25" hidden="1">
      <c r="A68" s="25" t="s">
        <v>128</v>
      </c>
      <c r="B68" s="36" t="s">
        <v>138</v>
      </c>
      <c r="C68" s="33">
        <v>36500</v>
      </c>
      <c r="D68" s="39">
        <v>36500</v>
      </c>
      <c r="E68" s="39">
        <v>36500</v>
      </c>
      <c r="F68" s="29">
        <v>36500</v>
      </c>
      <c r="G68" s="29">
        <v>36500</v>
      </c>
      <c r="H68" s="29">
        <v>36500</v>
      </c>
    </row>
    <row r="69" spans="1:8" ht="28.5" hidden="1">
      <c r="A69" s="25" t="s">
        <v>72</v>
      </c>
      <c r="B69" s="41" t="s">
        <v>95</v>
      </c>
      <c r="C69" s="45">
        <v>1032721</v>
      </c>
      <c r="D69" s="46">
        <v>0</v>
      </c>
      <c r="E69" s="46">
        <v>0</v>
      </c>
      <c r="F69" s="29">
        <v>0</v>
      </c>
      <c r="G69" s="29">
        <v>0</v>
      </c>
      <c r="H69" s="29">
        <v>0</v>
      </c>
    </row>
    <row r="70" spans="1:8" ht="14.25" hidden="1">
      <c r="A70" s="25" t="s">
        <v>73</v>
      </c>
      <c r="B70" s="41" t="s">
        <v>101</v>
      </c>
      <c r="C70" s="33">
        <v>0</v>
      </c>
      <c r="D70" s="39">
        <v>100000</v>
      </c>
      <c r="E70" s="39">
        <v>100000</v>
      </c>
      <c r="F70" s="29">
        <v>100000</v>
      </c>
      <c r="G70" s="29">
        <v>100000</v>
      </c>
      <c r="H70" s="29">
        <v>100000</v>
      </c>
    </row>
    <row r="71" spans="1:8" ht="14.25" hidden="1">
      <c r="A71" s="25" t="s">
        <v>74</v>
      </c>
      <c r="B71" s="47" t="s">
        <v>107</v>
      </c>
      <c r="C71" s="33">
        <v>132000</v>
      </c>
      <c r="D71" s="39">
        <v>230000</v>
      </c>
      <c r="E71" s="39">
        <v>230000</v>
      </c>
      <c r="F71" s="29">
        <v>230000</v>
      </c>
      <c r="G71" s="29">
        <v>230000</v>
      </c>
      <c r="H71" s="29">
        <v>230000</v>
      </c>
    </row>
    <row r="72" spans="1:8" ht="14.25" hidden="1">
      <c r="A72" s="25" t="s">
        <v>75</v>
      </c>
      <c r="B72" s="47" t="s">
        <v>45</v>
      </c>
      <c r="C72" s="33">
        <v>199588</v>
      </c>
      <c r="D72" s="39">
        <v>210000</v>
      </c>
      <c r="E72" s="39">
        <v>210000</v>
      </c>
      <c r="F72" s="29">
        <v>210000</v>
      </c>
      <c r="G72" s="29">
        <v>210000</v>
      </c>
      <c r="H72" s="29">
        <v>210000</v>
      </c>
    </row>
    <row r="73" spans="1:8" ht="14.25" hidden="1">
      <c r="A73" s="25" t="s">
        <v>76</v>
      </c>
      <c r="B73" s="47" t="s">
        <v>43</v>
      </c>
      <c r="C73" s="33">
        <v>2000</v>
      </c>
      <c r="D73" s="39">
        <v>2000</v>
      </c>
      <c r="E73" s="39">
        <v>2000</v>
      </c>
      <c r="F73" s="29">
        <v>2000</v>
      </c>
      <c r="G73" s="29">
        <v>2000</v>
      </c>
      <c r="H73" s="29">
        <v>2000</v>
      </c>
    </row>
    <row r="74" spans="1:8" ht="14.25" hidden="1">
      <c r="A74" s="25" t="s">
        <v>93</v>
      </c>
      <c r="B74" s="47" t="s">
        <v>119</v>
      </c>
      <c r="C74" s="33">
        <v>1050000</v>
      </c>
      <c r="D74" s="39">
        <v>1050000</v>
      </c>
      <c r="E74" s="39">
        <v>0</v>
      </c>
      <c r="F74" s="29">
        <v>0</v>
      </c>
      <c r="G74" s="29">
        <v>0</v>
      </c>
      <c r="H74" s="29">
        <v>0</v>
      </c>
    </row>
    <row r="75" spans="1:8" ht="14.25" hidden="1">
      <c r="A75" s="25" t="s">
        <v>130</v>
      </c>
      <c r="B75" s="40" t="s">
        <v>137</v>
      </c>
      <c r="C75" s="33">
        <v>870000</v>
      </c>
      <c r="D75" s="39">
        <v>870000</v>
      </c>
      <c r="E75" s="39">
        <v>0</v>
      </c>
      <c r="F75" s="29">
        <v>0</v>
      </c>
      <c r="G75" s="29">
        <v>0</v>
      </c>
      <c r="H75" s="29">
        <v>0</v>
      </c>
    </row>
    <row r="76" spans="1:8" ht="14.25" hidden="1">
      <c r="A76" s="25" t="s">
        <v>131</v>
      </c>
      <c r="B76" s="36" t="s">
        <v>138</v>
      </c>
      <c r="C76" s="33">
        <v>180000</v>
      </c>
      <c r="D76" s="39">
        <v>180000</v>
      </c>
      <c r="E76" s="39">
        <v>0</v>
      </c>
      <c r="F76" s="29">
        <v>0</v>
      </c>
      <c r="G76" s="29">
        <v>0</v>
      </c>
      <c r="H76" s="29">
        <v>0</v>
      </c>
    </row>
    <row r="77" spans="1:8" ht="28.5" hidden="1">
      <c r="A77" s="25" t="s">
        <v>105</v>
      </c>
      <c r="B77" s="48" t="s">
        <v>149</v>
      </c>
      <c r="C77" s="33">
        <v>70000</v>
      </c>
      <c r="D77" s="39">
        <v>70000</v>
      </c>
      <c r="E77" s="39">
        <v>70000</v>
      </c>
      <c r="F77" s="29">
        <v>70000</v>
      </c>
      <c r="G77" s="29">
        <v>70000</v>
      </c>
      <c r="H77" s="29">
        <v>70000</v>
      </c>
    </row>
    <row r="78" spans="1:8" s="61" customFormat="1" ht="35.25" customHeight="1">
      <c r="A78" s="58" t="s">
        <v>172</v>
      </c>
      <c r="B78" s="59" t="s">
        <v>174</v>
      </c>
      <c r="C78" s="60">
        <v>0</v>
      </c>
      <c r="D78" s="60">
        <v>250000</v>
      </c>
      <c r="E78" s="60">
        <v>250000</v>
      </c>
      <c r="F78" s="60">
        <v>250000</v>
      </c>
      <c r="G78" s="60">
        <v>250000</v>
      </c>
      <c r="H78" s="60">
        <v>250000</v>
      </c>
    </row>
    <row r="79" spans="1:8" ht="28.5">
      <c r="A79" s="25" t="s">
        <v>25</v>
      </c>
      <c r="B79" s="49" t="s">
        <v>21</v>
      </c>
      <c r="C79" s="33">
        <f>C80+C81+C82</f>
        <v>285123</v>
      </c>
      <c r="D79" s="33">
        <f t="shared" ref="D79:H79" si="11">D80+D81+D82</f>
        <v>54000</v>
      </c>
      <c r="E79" s="33">
        <f t="shared" si="11"/>
        <v>54000</v>
      </c>
      <c r="F79" s="33">
        <f t="shared" si="11"/>
        <v>54000</v>
      </c>
      <c r="G79" s="33">
        <f t="shared" si="11"/>
        <v>54000</v>
      </c>
      <c r="H79" s="33">
        <f t="shared" si="11"/>
        <v>54000</v>
      </c>
    </row>
    <row r="80" spans="1:8" ht="28.5" hidden="1">
      <c r="A80" s="25" t="s">
        <v>27</v>
      </c>
      <c r="B80" s="40" t="s">
        <v>150</v>
      </c>
      <c r="C80" s="33">
        <v>13000</v>
      </c>
      <c r="D80" s="39">
        <v>13000</v>
      </c>
      <c r="E80" s="39">
        <v>13000</v>
      </c>
      <c r="F80" s="29">
        <v>13000</v>
      </c>
      <c r="G80" s="29">
        <v>13000</v>
      </c>
      <c r="H80" s="29">
        <v>13000</v>
      </c>
    </row>
    <row r="81" spans="1:8" ht="14.25" hidden="1">
      <c r="A81" s="25" t="s">
        <v>28</v>
      </c>
      <c r="B81" s="40" t="s">
        <v>151</v>
      </c>
      <c r="C81" s="33">
        <v>231123</v>
      </c>
      <c r="D81" s="39">
        <v>0</v>
      </c>
      <c r="E81" s="39">
        <v>0</v>
      </c>
      <c r="F81" s="29">
        <v>0</v>
      </c>
      <c r="G81" s="29">
        <v>0</v>
      </c>
      <c r="H81" s="29">
        <v>0</v>
      </c>
    </row>
    <row r="82" spans="1:8" ht="28.5" hidden="1">
      <c r="A82" s="25" t="s">
        <v>29</v>
      </c>
      <c r="B82" s="40" t="s">
        <v>152</v>
      </c>
      <c r="C82" s="33">
        <v>41000</v>
      </c>
      <c r="D82" s="39">
        <v>41000</v>
      </c>
      <c r="E82" s="39">
        <v>41000</v>
      </c>
      <c r="F82" s="29">
        <v>41000</v>
      </c>
      <c r="G82" s="29">
        <v>41000</v>
      </c>
      <c r="H82" s="29">
        <v>41000</v>
      </c>
    </row>
    <row r="83" spans="1:8" ht="14.25">
      <c r="A83" s="25" t="s">
        <v>30</v>
      </c>
      <c r="B83" s="26" t="s">
        <v>26</v>
      </c>
      <c r="C83" s="33">
        <f>SUM(C84:C96)</f>
        <v>305960</v>
      </c>
      <c r="D83" s="33">
        <f t="shared" ref="D83:H83" si="12">SUM(D84:D96)</f>
        <v>308700</v>
      </c>
      <c r="E83" s="33">
        <f t="shared" si="12"/>
        <v>311700</v>
      </c>
      <c r="F83" s="33">
        <f t="shared" si="12"/>
        <v>311700</v>
      </c>
      <c r="G83" s="33">
        <f t="shared" si="12"/>
        <v>311700</v>
      </c>
      <c r="H83" s="33">
        <f t="shared" si="12"/>
        <v>311700</v>
      </c>
    </row>
    <row r="84" spans="1:8" ht="28.5" hidden="1">
      <c r="A84" s="25" t="s">
        <v>77</v>
      </c>
      <c r="B84" s="40" t="s">
        <v>153</v>
      </c>
      <c r="C84" s="33">
        <v>51000</v>
      </c>
      <c r="D84" s="39">
        <v>51000</v>
      </c>
      <c r="E84" s="39">
        <v>51000</v>
      </c>
      <c r="F84" s="29">
        <v>51000</v>
      </c>
      <c r="G84" s="29">
        <v>51000</v>
      </c>
      <c r="H84" s="29">
        <v>51000</v>
      </c>
    </row>
    <row r="85" spans="1:8" ht="14.25" hidden="1">
      <c r="A85" s="25" t="s">
        <v>78</v>
      </c>
      <c r="B85" s="40" t="s">
        <v>154</v>
      </c>
      <c r="C85" s="33">
        <v>14500</v>
      </c>
      <c r="D85" s="39">
        <v>15000</v>
      </c>
      <c r="E85" s="39">
        <v>15000</v>
      </c>
      <c r="F85" s="29">
        <v>15000</v>
      </c>
      <c r="G85" s="29">
        <v>15000</v>
      </c>
      <c r="H85" s="29">
        <v>15000</v>
      </c>
    </row>
    <row r="86" spans="1:8" ht="14.25" hidden="1">
      <c r="A86" s="25" t="s">
        <v>79</v>
      </c>
      <c r="B86" s="40" t="s">
        <v>155</v>
      </c>
      <c r="C86" s="33">
        <v>24800</v>
      </c>
      <c r="D86" s="39">
        <v>25000</v>
      </c>
      <c r="E86" s="39">
        <v>25000</v>
      </c>
      <c r="F86" s="29">
        <v>25000</v>
      </c>
      <c r="G86" s="29">
        <v>25000</v>
      </c>
      <c r="H86" s="29">
        <v>25000</v>
      </c>
    </row>
    <row r="87" spans="1:8" ht="14.25" hidden="1">
      <c r="A87" s="25" t="s">
        <v>80</v>
      </c>
      <c r="B87" s="50" t="s">
        <v>156</v>
      </c>
      <c r="C87" s="33">
        <v>116600</v>
      </c>
      <c r="D87" s="39">
        <v>118000</v>
      </c>
      <c r="E87" s="39">
        <v>120000</v>
      </c>
      <c r="F87" s="29">
        <v>120000</v>
      </c>
      <c r="G87" s="29">
        <v>120000</v>
      </c>
      <c r="H87" s="29">
        <v>120000</v>
      </c>
    </row>
    <row r="88" spans="1:8" ht="14.25" hidden="1">
      <c r="A88" s="25" t="s">
        <v>81</v>
      </c>
      <c r="B88" s="50" t="s">
        <v>167</v>
      </c>
      <c r="C88" s="33">
        <v>3000</v>
      </c>
      <c r="D88" s="39">
        <v>3000</v>
      </c>
      <c r="E88" s="39">
        <v>3000</v>
      </c>
      <c r="F88" s="29">
        <v>3000</v>
      </c>
      <c r="G88" s="29">
        <v>3000</v>
      </c>
      <c r="H88" s="29">
        <v>3000</v>
      </c>
    </row>
    <row r="89" spans="1:8" ht="14.25" hidden="1">
      <c r="A89" s="25" t="s">
        <v>82</v>
      </c>
      <c r="B89" s="40" t="s">
        <v>157</v>
      </c>
      <c r="C89" s="33">
        <v>52250</v>
      </c>
      <c r="D89" s="39">
        <v>52000</v>
      </c>
      <c r="E89" s="39">
        <v>52000</v>
      </c>
      <c r="F89" s="29">
        <v>52000</v>
      </c>
      <c r="G89" s="29">
        <v>52000</v>
      </c>
      <c r="H89" s="29">
        <v>52000</v>
      </c>
    </row>
    <row r="90" spans="1:8" ht="14.25" hidden="1">
      <c r="A90" s="25" t="s">
        <v>83</v>
      </c>
      <c r="B90" s="40" t="s">
        <v>158</v>
      </c>
      <c r="C90" s="33">
        <v>1900</v>
      </c>
      <c r="D90" s="39">
        <v>1900</v>
      </c>
      <c r="E90" s="39">
        <v>1900</v>
      </c>
      <c r="F90" s="29">
        <v>1900</v>
      </c>
      <c r="G90" s="29">
        <v>1900</v>
      </c>
      <c r="H90" s="29">
        <v>1900</v>
      </c>
    </row>
    <row r="91" spans="1:8" ht="28.5" hidden="1">
      <c r="A91" s="25" t="s">
        <v>121</v>
      </c>
      <c r="B91" s="40" t="s">
        <v>159</v>
      </c>
      <c r="C91" s="33">
        <v>300</v>
      </c>
      <c r="D91" s="39">
        <v>500</v>
      </c>
      <c r="E91" s="39">
        <v>500</v>
      </c>
      <c r="F91" s="29">
        <v>500</v>
      </c>
      <c r="G91" s="29">
        <v>500</v>
      </c>
      <c r="H91" s="29">
        <v>500</v>
      </c>
    </row>
    <row r="92" spans="1:8" ht="14.25" hidden="1">
      <c r="A92" s="25" t="s">
        <v>84</v>
      </c>
      <c r="B92" s="40" t="s">
        <v>160</v>
      </c>
      <c r="C92" s="33">
        <v>1300</v>
      </c>
      <c r="D92" s="39">
        <v>1300</v>
      </c>
      <c r="E92" s="39">
        <v>1300</v>
      </c>
      <c r="F92" s="29">
        <v>1300</v>
      </c>
      <c r="G92" s="29">
        <v>1300</v>
      </c>
      <c r="H92" s="29">
        <v>1300</v>
      </c>
    </row>
    <row r="93" spans="1:8" ht="14.25" hidden="1">
      <c r="A93" s="25" t="s">
        <v>85</v>
      </c>
      <c r="B93" s="40" t="s">
        <v>161</v>
      </c>
      <c r="C93" s="33">
        <v>24310</v>
      </c>
      <c r="D93" s="39">
        <v>25000</v>
      </c>
      <c r="E93" s="39">
        <v>26000</v>
      </c>
      <c r="F93" s="29">
        <v>26000</v>
      </c>
      <c r="G93" s="29">
        <v>26000</v>
      </c>
      <c r="H93" s="29">
        <v>26000</v>
      </c>
    </row>
    <row r="94" spans="1:8" ht="28.5" hidden="1">
      <c r="A94" s="25" t="s">
        <v>86</v>
      </c>
      <c r="B94" s="26" t="s">
        <v>108</v>
      </c>
      <c r="C94" s="33">
        <v>3000</v>
      </c>
      <c r="D94" s="39">
        <v>3000</v>
      </c>
      <c r="E94" s="39">
        <v>3000</v>
      </c>
      <c r="F94" s="29">
        <v>3000</v>
      </c>
      <c r="G94" s="29">
        <v>3000</v>
      </c>
      <c r="H94" s="29">
        <v>3000</v>
      </c>
    </row>
    <row r="95" spans="1:8" ht="14.25" hidden="1">
      <c r="A95" s="25" t="s">
        <v>87</v>
      </c>
      <c r="B95" s="40" t="s">
        <v>162</v>
      </c>
      <c r="C95" s="33">
        <v>10000</v>
      </c>
      <c r="D95" s="39">
        <v>10000</v>
      </c>
      <c r="E95" s="39">
        <v>10000</v>
      </c>
      <c r="F95" s="29">
        <v>10000</v>
      </c>
      <c r="G95" s="29">
        <v>10000</v>
      </c>
      <c r="H95" s="29">
        <v>10000</v>
      </c>
    </row>
    <row r="96" spans="1:8" ht="14.25" hidden="1">
      <c r="A96" s="25" t="s">
        <v>88</v>
      </c>
      <c r="B96" s="40" t="s">
        <v>163</v>
      </c>
      <c r="C96" s="33">
        <v>3000</v>
      </c>
      <c r="D96" s="39">
        <v>3000</v>
      </c>
      <c r="E96" s="39">
        <v>3000</v>
      </c>
      <c r="F96" s="29">
        <v>3000</v>
      </c>
      <c r="G96" s="29">
        <v>3000</v>
      </c>
      <c r="H96" s="29">
        <v>3000</v>
      </c>
    </row>
    <row r="97" spans="1:8" ht="28.5">
      <c r="A97" s="51" t="s">
        <v>89</v>
      </c>
      <c r="B97" s="52" t="s">
        <v>120</v>
      </c>
      <c r="C97" s="53">
        <v>35000</v>
      </c>
      <c r="D97" s="54">
        <v>40000</v>
      </c>
      <c r="E97" s="54">
        <v>45000</v>
      </c>
      <c r="F97" s="55">
        <v>45000</v>
      </c>
      <c r="G97" s="55">
        <v>45000</v>
      </c>
      <c r="H97" s="55">
        <v>45000</v>
      </c>
    </row>
  </sheetData>
  <mergeCells count="5">
    <mergeCell ref="A7:E7"/>
    <mergeCell ref="A8:E8"/>
    <mergeCell ref="A11:A12"/>
    <mergeCell ref="B11:B12"/>
    <mergeCell ref="C12:F12"/>
  </mergeCells>
  <printOptions horizontalCentered="1"/>
  <pageMargins left="0.7" right="0.7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FP_plus_ aktywiz rodzicow</vt:lpstr>
      <vt:lpstr>'Plan FP_plus_ aktywiz rodzicow'!Obszar_wydruku</vt:lpstr>
      <vt:lpstr>'Plan FP_plus_ aktywiz rodzicow'!Tytuły_wydruku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Alicja_Witecka</dc:creator>
  <cp:lastModifiedBy>Aleksandra Brodzka</cp:lastModifiedBy>
  <cp:lastPrinted>2017-01-31T13:33:39Z</cp:lastPrinted>
  <dcterms:created xsi:type="dcterms:W3CDTF">2008-08-12T08:00:35Z</dcterms:created>
  <dcterms:modified xsi:type="dcterms:W3CDTF">2017-04-27T08:10:55Z</dcterms:modified>
</cp:coreProperties>
</file>